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EBC611-C71A-4324-BD60-A2AE0E53F219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T12" sheetId="1" r:id="rId1"/>
    <sheet name="Sheet2" sheetId="2" r:id="rId2"/>
    <sheet name="Sheet3" sheetId="3" r:id="rId3"/>
  </sheets>
  <definedNames>
    <definedName name="_xlnm._FilterDatabase" localSheetId="0" hidden="1">'T12'!$A$1:$AC$2</definedName>
  </definedNames>
  <calcPr calcId="191029"/>
</workbook>
</file>

<file path=xl/calcChain.xml><?xml version="1.0" encoding="utf-8"?>
<calcChain xmlns="http://schemas.openxmlformats.org/spreadsheetml/2006/main">
  <c r="H3" i="3" l="1"/>
  <c r="I3" i="3"/>
  <c r="I4" i="3" l="1"/>
  <c r="I5" i="3" s="1"/>
  <c r="H5" i="3"/>
  <c r="G5" i="3"/>
  <c r="F3" i="3"/>
  <c r="F5" i="3" s="1"/>
  <c r="J5" i="3" l="1"/>
</calcChain>
</file>

<file path=xl/sharedStrings.xml><?xml version="1.0" encoding="utf-8"?>
<sst xmlns="http://schemas.openxmlformats.org/spreadsheetml/2006/main" count="108" uniqueCount="84">
  <si>
    <t>TT</t>
  </si>
  <si>
    <t>BSX</t>
  </si>
  <si>
    <t>Tên LX</t>
  </si>
  <si>
    <t>Điểm Bốc</t>
  </si>
  <si>
    <t>Điểm Giao</t>
  </si>
  <si>
    <t>Số tấn</t>
  </si>
  <si>
    <t>Ghi chú</t>
  </si>
  <si>
    <t>18C 00359</t>
  </si>
  <si>
    <t>Phạm Văn Toán</t>
  </si>
  <si>
    <t>Dưa</t>
  </si>
  <si>
    <t>Tên hàng</t>
  </si>
  <si>
    <t>Bình Định</t>
  </si>
  <si>
    <t>Thanh Hóa</t>
  </si>
  <si>
    <t>Ngày tháng</t>
  </si>
  <si>
    <t>Đà Nẵng</t>
  </si>
  <si>
    <t>18C 05809</t>
  </si>
  <si>
    <t>18C 05885</t>
  </si>
  <si>
    <t>18C 07449</t>
  </si>
  <si>
    <t>Bùi Văn Hùng</t>
  </si>
  <si>
    <t>18C 00395</t>
  </si>
  <si>
    <t>18C 00533</t>
  </si>
  <si>
    <t>18C 00382</t>
  </si>
  <si>
    <t>18C 04733</t>
  </si>
  <si>
    <t>Vũ Văn Định</t>
  </si>
  <si>
    <t>Võ Chí Kiên</t>
  </si>
  <si>
    <t>Lốp</t>
  </si>
  <si>
    <t>Quỳnh</t>
  </si>
  <si>
    <t>18H 00564</t>
  </si>
  <si>
    <t>18C 07405</t>
  </si>
  <si>
    <t>Đà nẵng</t>
  </si>
  <si>
    <t>Bùi Minh Hà</t>
  </si>
  <si>
    <t>Tổng cộng</t>
  </si>
  <si>
    <t>Số chuyến</t>
  </si>
  <si>
    <t>Vĩnh Phúc</t>
  </si>
  <si>
    <t>Cước VC ( Đồng)</t>
  </si>
  <si>
    <t>Ghi Chú</t>
  </si>
  <si>
    <t xml:space="preserve">Đạt </t>
  </si>
  <si>
    <t>Đang chờ  ngày 28/7 đóng hàng</t>
  </si>
  <si>
    <t>Hưng yên</t>
  </si>
  <si>
    <t>Tuân Anh</t>
  </si>
  <si>
    <t>Diana</t>
  </si>
  <si>
    <t>Sóng Thần</t>
  </si>
  <si>
    <t>Bắc Ninh</t>
  </si>
  <si>
    <t>Đang bốc hàng</t>
  </si>
  <si>
    <t>18H00600</t>
  </si>
  <si>
    <t>Gia Lai</t>
  </si>
  <si>
    <t>Đã đóng xong hàng chờ đi giao</t>
  </si>
  <si>
    <t>Đoàn Văn Đức</t>
  </si>
  <si>
    <t>Đã đóng xong hàng và đang đi giao</t>
  </si>
  <si>
    <t>Trứng</t>
  </si>
  <si>
    <t>Đắc Lắc</t>
  </si>
  <si>
    <t>Hà Nội</t>
  </si>
  <si>
    <t>Khánh Hòa</t>
  </si>
  <si>
    <t>Chiêm</t>
  </si>
  <si>
    <t>18H 00613</t>
  </si>
  <si>
    <t>Đang chờ đăng ký luồng xanh đi cần Thơ Đóng hàng</t>
  </si>
  <si>
    <t>Quốc Duy Thuận</t>
  </si>
  <si>
    <t>Nước Mía</t>
  </si>
  <si>
    <t>Phú</t>
  </si>
  <si>
    <t>Chưa có kế hoạch</t>
  </si>
  <si>
    <t>Chôm Chôm</t>
  </si>
  <si>
    <t>Xoài</t>
  </si>
  <si>
    <t>Loại hàng</t>
  </si>
  <si>
    <t>Số Lượng ( Thùng)</t>
  </si>
  <si>
    <t>Thành Tiền</t>
  </si>
  <si>
    <t>Chiêm đã thu</t>
  </si>
  <si>
    <t>Cước VC Thỏa thuận</t>
  </si>
  <si>
    <t>Tổng cước thực nhận</t>
  </si>
  <si>
    <t>Vì xe đi giao hàng muộn, hỏng hàng nên bị giảm cước từ 75.000đ xuống còn 35.000đ</t>
  </si>
  <si>
    <t>Chênh lệch</t>
  </si>
  <si>
    <t>Đơn giá Theo toa hàng</t>
  </si>
  <si>
    <t>Khách hàng đã ck LX</t>
  </si>
  <si>
    <t>STT</t>
  </si>
  <si>
    <t>Ngày đóng hàng</t>
  </si>
  <si>
    <t>Điểm Bốc hàng</t>
  </si>
  <si>
    <t>Điểm Giao hàng</t>
  </si>
  <si>
    <t>Địa chỉ Giao hàng</t>
  </si>
  <si>
    <t>Khối lượng đơn hàng tạm tính</t>
  </si>
  <si>
    <t>Calofic- Nha Be</t>
  </si>
  <si>
    <t>Kim hải Châu( Richy)</t>
  </si>
  <si>
    <t>Tây Ninh</t>
  </si>
  <si>
    <t>9,5</t>
  </si>
  <si>
    <t xml:space="preserve">Tên dự án </t>
  </si>
  <si>
    <t>Logivan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</si>
</sst>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4" borderId="0" xfId="0" applyFill="1"/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2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"/>
  <sheetViews>
    <sheetView tabSelected="1" workbookViewId="0">
      <selection activeCell="D4" sqref="D4"/>
    </sheetView>
  </sheetViews>
  <sheetFormatPr defaultRowHeight="15" x14ac:dyDescent="0.25"/>
  <cols>
    <col min="1" max="1" width="7.42578125" customWidth="1"/>
    <col min="2" max="2" width="15.7109375" customWidth="1"/>
    <col min="3" max="3" width="18.5703125" customWidth="1"/>
    <col min="4" max="4" width="14.5703125" customWidth="1"/>
    <col min="5" max="5" width="24.7109375" customWidth="1"/>
    <col min="6" max="6" width="15.7109375" customWidth="1"/>
    <col min="7" max="7" width="19.140625" customWidth="1"/>
    <col min="8" max="8" width="19.42578125" customWidth="1"/>
    <col min="9" max="29" width="9.140625" style="13"/>
  </cols>
  <sheetData>
    <row r="1" spans="1:8" ht="33.6" customHeight="1" x14ac:dyDescent="0.25">
      <c r="A1" s="19" t="s">
        <v>72</v>
      </c>
      <c r="B1" s="19" t="s">
        <v>73</v>
      </c>
      <c r="C1" s="19" t="s">
        <v>82</v>
      </c>
      <c r="D1" s="19" t="s">
        <v>74</v>
      </c>
      <c r="E1" s="19" t="s">
        <v>75</v>
      </c>
      <c r="F1" s="19" t="s">
        <v>76</v>
      </c>
      <c r="G1" s="19" t="s">
        <v>77</v>
      </c>
      <c r="H1" s="4" t="s">
        <v>6</v>
      </c>
    </row>
    <row r="2" spans="1:8" s="13" customFormat="1" ht="24" customHeight="1" x14ac:dyDescent="0.25">
      <c r="A2" s="20">
        <v>1</v>
      </c>
      <c r="B2" s="21">
        <v>44938</v>
      </c>
      <c r="C2" s="21" t="s">
        <v>83</v>
      </c>
      <c r="D2" s="21" t="s">
        <v>78</v>
      </c>
      <c r="E2" s="20" t="s">
        <v>79</v>
      </c>
      <c r="F2" s="21" t="s">
        <v>80</v>
      </c>
      <c r="G2" s="21" t="s">
        <v>81</v>
      </c>
      <c r="H2" s="12"/>
    </row>
  </sheetData>
  <autoFilter ref="A1:AC2" xr:uid="{00000000-0009-0000-0000-000000000000}"/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J12" sqref="J12"/>
    </sheetView>
  </sheetViews>
  <sheetFormatPr defaultRowHeight="15" x14ac:dyDescent="0.25"/>
  <cols>
    <col min="2" max="2" width="14" customWidth="1"/>
    <col min="3" max="3" width="17" customWidth="1"/>
    <col min="4" max="4" width="14" customWidth="1"/>
    <col min="5" max="5" width="14.28515625" customWidth="1"/>
    <col min="8" max="8" width="16.42578125" customWidth="1"/>
    <col min="9" max="9" width="18.140625" customWidth="1"/>
    <col min="10" max="10" width="21.42578125" customWidth="1"/>
    <col min="11" max="11" width="45.28515625" customWidth="1"/>
  </cols>
  <sheetData>
    <row r="1" spans="1:11" ht="27" customHeight="1" x14ac:dyDescent="0.25">
      <c r="A1" s="4" t="s">
        <v>0</v>
      </c>
      <c r="B1" s="4" t="s">
        <v>13</v>
      </c>
      <c r="C1" s="4" t="s">
        <v>2</v>
      </c>
      <c r="D1" s="4" t="s">
        <v>1</v>
      </c>
      <c r="E1" s="4" t="s">
        <v>32</v>
      </c>
      <c r="F1" s="4" t="s">
        <v>10</v>
      </c>
      <c r="G1" s="4" t="s">
        <v>5</v>
      </c>
      <c r="H1" s="4" t="s">
        <v>3</v>
      </c>
      <c r="I1" s="4" t="s">
        <v>4</v>
      </c>
      <c r="J1" s="4" t="s">
        <v>34</v>
      </c>
      <c r="K1" s="4" t="s">
        <v>35</v>
      </c>
    </row>
    <row r="2" spans="1:11" ht="22.5" customHeight="1" x14ac:dyDescent="0.25">
      <c r="A2" s="3">
        <v>1</v>
      </c>
      <c r="B2" s="6">
        <v>44404</v>
      </c>
      <c r="C2" s="2" t="s">
        <v>23</v>
      </c>
      <c r="D2" s="2" t="s">
        <v>7</v>
      </c>
      <c r="E2" s="3">
        <v>1</v>
      </c>
      <c r="F2" s="3" t="s">
        <v>9</v>
      </c>
      <c r="G2" s="3"/>
      <c r="H2" s="2" t="s">
        <v>11</v>
      </c>
      <c r="I2" s="2" t="s">
        <v>33</v>
      </c>
      <c r="J2" s="5">
        <v>1050000</v>
      </c>
      <c r="K2" s="5" t="s">
        <v>37</v>
      </c>
    </row>
    <row r="3" spans="1:11" ht="22.5" customHeight="1" x14ac:dyDescent="0.25">
      <c r="A3" s="3">
        <v>2</v>
      </c>
      <c r="B3" s="6">
        <v>44404</v>
      </c>
      <c r="C3" s="2" t="s">
        <v>36</v>
      </c>
      <c r="D3" s="2" t="s">
        <v>16</v>
      </c>
      <c r="E3" s="3">
        <v>1</v>
      </c>
      <c r="F3" s="3" t="s">
        <v>9</v>
      </c>
      <c r="G3" s="3"/>
      <c r="H3" s="2" t="s">
        <v>11</v>
      </c>
      <c r="I3" s="2" t="s">
        <v>33</v>
      </c>
      <c r="J3" s="5">
        <v>1050000</v>
      </c>
      <c r="K3" s="5" t="s">
        <v>37</v>
      </c>
    </row>
    <row r="4" spans="1:11" ht="22.5" customHeight="1" x14ac:dyDescent="0.25">
      <c r="A4" s="3">
        <v>3</v>
      </c>
      <c r="B4" s="6">
        <v>44404</v>
      </c>
      <c r="C4" s="7" t="s">
        <v>24</v>
      </c>
      <c r="D4" s="7" t="s">
        <v>20</v>
      </c>
      <c r="E4" s="3">
        <v>1</v>
      </c>
      <c r="F4" s="9" t="s">
        <v>25</v>
      </c>
      <c r="G4" s="7"/>
      <c r="H4" s="7" t="s">
        <v>14</v>
      </c>
      <c r="I4" s="7" t="s">
        <v>38</v>
      </c>
      <c r="J4" s="7"/>
      <c r="K4" s="5" t="s">
        <v>37</v>
      </c>
    </row>
    <row r="5" spans="1:11" ht="22.5" customHeight="1" x14ac:dyDescent="0.25">
      <c r="A5" s="3">
        <v>4</v>
      </c>
      <c r="B5" s="6">
        <v>44404</v>
      </c>
      <c r="C5" s="7" t="s">
        <v>18</v>
      </c>
      <c r="D5" s="7" t="s">
        <v>21</v>
      </c>
      <c r="E5" s="3">
        <v>1</v>
      </c>
      <c r="F5" s="3" t="s">
        <v>49</v>
      </c>
      <c r="G5" s="3"/>
      <c r="H5" s="2" t="s">
        <v>50</v>
      </c>
      <c r="I5" s="2" t="s">
        <v>51</v>
      </c>
      <c r="J5" s="5"/>
      <c r="K5" s="5" t="s">
        <v>48</v>
      </c>
    </row>
    <row r="6" spans="1:11" ht="22.5" customHeight="1" x14ac:dyDescent="0.25">
      <c r="A6" s="3">
        <v>5</v>
      </c>
      <c r="B6" s="6">
        <v>44404</v>
      </c>
      <c r="C6" s="7" t="s">
        <v>47</v>
      </c>
      <c r="D6" s="7" t="s">
        <v>27</v>
      </c>
      <c r="E6" s="3">
        <v>1</v>
      </c>
      <c r="F6" s="3" t="s">
        <v>25</v>
      </c>
      <c r="G6" s="3"/>
      <c r="H6" s="7" t="s">
        <v>14</v>
      </c>
      <c r="I6" s="7" t="s">
        <v>38</v>
      </c>
      <c r="J6" s="5"/>
      <c r="K6" s="5" t="s">
        <v>48</v>
      </c>
    </row>
    <row r="7" spans="1:11" ht="22.5" customHeight="1" x14ac:dyDescent="0.25">
      <c r="A7" s="3">
        <v>6</v>
      </c>
      <c r="B7" s="6">
        <v>44404</v>
      </c>
      <c r="C7" s="7" t="s">
        <v>56</v>
      </c>
      <c r="D7" s="7" t="s">
        <v>19</v>
      </c>
      <c r="E7" s="3">
        <v>1</v>
      </c>
      <c r="F7" s="3" t="s">
        <v>57</v>
      </c>
      <c r="G7" s="3"/>
      <c r="H7" s="7" t="s">
        <v>12</v>
      </c>
      <c r="I7" s="7" t="s">
        <v>51</v>
      </c>
      <c r="J7" s="5"/>
      <c r="K7" s="5" t="s">
        <v>48</v>
      </c>
    </row>
    <row r="8" spans="1:11" ht="22.5" customHeight="1" x14ac:dyDescent="0.25">
      <c r="A8" s="3">
        <v>7</v>
      </c>
      <c r="B8" s="6">
        <v>44404</v>
      </c>
      <c r="C8" s="7" t="s">
        <v>39</v>
      </c>
      <c r="D8" s="7" t="s">
        <v>17</v>
      </c>
      <c r="E8" s="3">
        <v>1</v>
      </c>
      <c r="F8" s="9" t="s">
        <v>40</v>
      </c>
      <c r="G8" s="7"/>
      <c r="H8" s="7" t="s">
        <v>41</v>
      </c>
      <c r="I8" s="7" t="s">
        <v>42</v>
      </c>
      <c r="J8" s="7"/>
      <c r="K8" s="7" t="s">
        <v>43</v>
      </c>
    </row>
    <row r="9" spans="1:11" ht="22.5" customHeight="1" x14ac:dyDescent="0.25">
      <c r="A9" s="3">
        <v>8</v>
      </c>
      <c r="B9" s="6">
        <v>44404</v>
      </c>
      <c r="C9" s="7" t="s">
        <v>53</v>
      </c>
      <c r="D9" s="7" t="s">
        <v>54</v>
      </c>
      <c r="E9" s="3">
        <v>1</v>
      </c>
      <c r="F9" s="9"/>
      <c r="G9" s="7"/>
      <c r="H9" s="7"/>
      <c r="I9" s="7"/>
      <c r="J9" s="7"/>
      <c r="K9" s="7" t="s">
        <v>55</v>
      </c>
    </row>
    <row r="10" spans="1:11" ht="22.5" customHeight="1" x14ac:dyDescent="0.25">
      <c r="A10" s="3">
        <v>9</v>
      </c>
      <c r="B10" s="6">
        <v>44404</v>
      </c>
      <c r="C10" s="2" t="s">
        <v>8</v>
      </c>
      <c r="D10" s="2" t="s">
        <v>44</v>
      </c>
      <c r="E10" s="3">
        <v>1</v>
      </c>
      <c r="F10" s="3" t="s">
        <v>40</v>
      </c>
      <c r="G10" s="3"/>
      <c r="H10" s="2" t="s">
        <v>42</v>
      </c>
      <c r="I10" s="2" t="s">
        <v>45</v>
      </c>
      <c r="J10" s="5"/>
      <c r="K10" s="5" t="s">
        <v>46</v>
      </c>
    </row>
    <row r="11" spans="1:11" s="10" customFormat="1" ht="22.5" customHeight="1" x14ac:dyDescent="0.25">
      <c r="A11" s="9">
        <v>10</v>
      </c>
      <c r="B11" s="11">
        <v>44404</v>
      </c>
      <c r="C11" s="7" t="s">
        <v>26</v>
      </c>
      <c r="D11" s="7" t="s">
        <v>22</v>
      </c>
      <c r="E11" s="9">
        <v>1</v>
      </c>
      <c r="F11" s="3" t="s">
        <v>40</v>
      </c>
      <c r="G11" s="3"/>
      <c r="H11" s="2" t="s">
        <v>42</v>
      </c>
      <c r="I11" s="2" t="s">
        <v>29</v>
      </c>
      <c r="J11" s="5"/>
      <c r="K11" s="5" t="s">
        <v>46</v>
      </c>
    </row>
    <row r="12" spans="1:11" ht="22.5" customHeight="1" x14ac:dyDescent="0.25">
      <c r="A12" s="9">
        <v>11</v>
      </c>
      <c r="B12" s="11">
        <v>44404</v>
      </c>
      <c r="C12" s="7" t="s">
        <v>30</v>
      </c>
      <c r="D12" s="8" t="s">
        <v>15</v>
      </c>
      <c r="E12" s="8">
        <v>1</v>
      </c>
      <c r="F12" s="3" t="s">
        <v>40</v>
      </c>
      <c r="G12" s="3"/>
      <c r="H12" s="2" t="s">
        <v>42</v>
      </c>
      <c r="I12" s="2" t="s">
        <v>52</v>
      </c>
      <c r="J12" s="5"/>
      <c r="K12" s="5" t="s">
        <v>46</v>
      </c>
    </row>
    <row r="13" spans="1:11" ht="20.25" customHeight="1" x14ac:dyDescent="0.25">
      <c r="A13" s="3">
        <v>12</v>
      </c>
      <c r="B13" s="11">
        <v>44404</v>
      </c>
      <c r="C13" s="1" t="s">
        <v>58</v>
      </c>
      <c r="D13" s="1" t="s">
        <v>28</v>
      </c>
      <c r="E13" s="1"/>
      <c r="F13" s="1"/>
      <c r="G13" s="1"/>
      <c r="H13" s="1"/>
      <c r="I13" s="1"/>
      <c r="J13" s="1"/>
      <c r="K13" s="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2"/>
  <sheetViews>
    <sheetView workbookViewId="0">
      <selection activeCell="H4" sqref="H4"/>
    </sheetView>
  </sheetViews>
  <sheetFormatPr defaultRowHeight="15" x14ac:dyDescent="0.25"/>
  <cols>
    <col min="2" max="2" width="16.42578125" customWidth="1"/>
    <col min="3" max="3" width="15.5703125" customWidth="1"/>
    <col min="4" max="4" width="10" customWidth="1"/>
    <col min="5" max="5" width="22.5703125" customWidth="1"/>
    <col min="6" max="6" width="14.28515625" customWidth="1"/>
    <col min="7" max="7" width="16" customWidth="1"/>
    <col min="8" max="8" width="16.28515625" customWidth="1"/>
    <col min="9" max="9" width="13.85546875" customWidth="1"/>
    <col min="10" max="10" width="14" customWidth="1"/>
    <col min="11" max="11" width="72.5703125" customWidth="1"/>
  </cols>
  <sheetData>
    <row r="2" spans="1:11" ht="36" customHeight="1" x14ac:dyDescent="0.25">
      <c r="A2" s="14" t="s">
        <v>0</v>
      </c>
      <c r="B2" s="14" t="s">
        <v>1</v>
      </c>
      <c r="C2" s="14" t="s">
        <v>62</v>
      </c>
      <c r="D2" s="19" t="s">
        <v>63</v>
      </c>
      <c r="E2" s="19" t="s">
        <v>66</v>
      </c>
      <c r="F2" s="19" t="s">
        <v>64</v>
      </c>
      <c r="G2" s="19" t="s">
        <v>65</v>
      </c>
      <c r="H2" s="19" t="s">
        <v>71</v>
      </c>
      <c r="I2" s="19" t="s">
        <v>67</v>
      </c>
      <c r="J2" s="19" t="s">
        <v>69</v>
      </c>
      <c r="K2" s="14" t="s">
        <v>35</v>
      </c>
    </row>
    <row r="3" spans="1:11" ht="23.25" customHeight="1" x14ac:dyDescent="0.25">
      <c r="A3" s="3">
        <v>1</v>
      </c>
      <c r="B3" s="2" t="s">
        <v>54</v>
      </c>
      <c r="C3" s="2" t="s">
        <v>60</v>
      </c>
      <c r="D3" s="3">
        <v>360</v>
      </c>
      <c r="E3" s="15">
        <v>75000</v>
      </c>
      <c r="F3" s="15">
        <f>D3*E3</f>
        <v>27000000</v>
      </c>
      <c r="G3" s="15">
        <v>2500000</v>
      </c>
      <c r="H3" s="15">
        <f>340*40000</f>
        <v>13600000</v>
      </c>
      <c r="I3" s="15">
        <f>G3+H3</f>
        <v>16100000</v>
      </c>
      <c r="J3" s="15"/>
      <c r="K3" s="2" t="s">
        <v>68</v>
      </c>
    </row>
    <row r="4" spans="1:11" ht="23.25" customHeight="1" x14ac:dyDescent="0.25">
      <c r="A4" s="3">
        <v>2</v>
      </c>
      <c r="B4" s="2" t="s">
        <v>54</v>
      </c>
      <c r="C4" s="2" t="s">
        <v>61</v>
      </c>
      <c r="D4" s="3">
        <v>175</v>
      </c>
      <c r="E4" s="2" t="s">
        <v>70</v>
      </c>
      <c r="F4" s="15">
        <v>12000000</v>
      </c>
      <c r="G4" s="15">
        <v>12000000</v>
      </c>
      <c r="H4" s="15"/>
      <c r="I4" s="15">
        <f>G4</f>
        <v>12000000</v>
      </c>
      <c r="J4" s="15"/>
      <c r="K4" s="2"/>
    </row>
    <row r="5" spans="1:11" ht="23.25" customHeight="1" x14ac:dyDescent="0.25">
      <c r="A5" s="22" t="s">
        <v>31</v>
      </c>
      <c r="B5" s="23"/>
      <c r="C5" s="23"/>
      <c r="D5" s="24"/>
      <c r="E5" s="17"/>
      <c r="F5" s="18">
        <f>SUM(F3:F4)</f>
        <v>39000000</v>
      </c>
      <c r="G5" s="18">
        <f>SUM(G3:G4)</f>
        <v>14500000</v>
      </c>
      <c r="H5" s="18">
        <f>SUM(H3:H4)</f>
        <v>13600000</v>
      </c>
      <c r="I5" s="18">
        <f>SUM(I3:I4)</f>
        <v>28100000</v>
      </c>
      <c r="J5" s="18">
        <f>I5-F5</f>
        <v>-10900000</v>
      </c>
      <c r="K5" s="16"/>
    </row>
    <row r="6" spans="1:11" ht="23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3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3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3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3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1">
    <mergeCell ref="A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T12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2021-06-29T07:53:17Z</dcterms:created>
  <dcterms:modified xsi:type="dcterms:W3CDTF">2023-12-28T06:24:43Z</dcterms:modified>
</cp:coreProperties>
</file>